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520" windowHeight="12780" activeTab="1"/>
  </bookViews>
  <sheets>
    <sheet name="ВЕДОМОСТЬ" sheetId="1" r:id="rId1"/>
    <sheet name="Обобщенный план" sheetId="2" r:id="rId2"/>
  </sheets>
  <definedNames/>
  <calcPr fullCalcOnLoad="1"/>
</workbook>
</file>

<file path=xl/sharedStrings.xml><?xml version="1.0" encoding="utf-8"?>
<sst xmlns="http://schemas.openxmlformats.org/spreadsheetml/2006/main" count="145" uniqueCount="75">
  <si>
    <t>Проверяемые требования</t>
  </si>
  <si>
    <t>Требования к уровню подготовки учащихся</t>
  </si>
  <si>
    <t>№ п/п</t>
  </si>
  <si>
    <t>Уровень сложности</t>
  </si>
  <si>
    <t>Максимальный балл</t>
  </si>
  <si>
    <t>Примерное время выполнения задания</t>
  </si>
  <si>
    <t>Примерное время выполнения задания (на профильном уровне)</t>
  </si>
  <si>
    <t>Уметь выполнять действия с геометрическими фигурами, координатами и векторами</t>
  </si>
  <si>
    <t>Уметь выполнять вычисления и преобразования</t>
  </si>
  <si>
    <t>Б</t>
  </si>
  <si>
    <t>Уметь выполнять действия с функциями</t>
  </si>
  <si>
    <t>Уметь использовать приобретенные знания и умения в практической деятельности и повседневной жизни</t>
  </si>
  <si>
    <t>Уметь строить и исследовать простейшие математические модели</t>
  </si>
  <si>
    <t>Класс</t>
  </si>
  <si>
    <t>Количество учеников в классе (по списку в журнале)</t>
  </si>
  <si>
    <t>ВЫПОЛНИЛИ ВЕРНО (1)</t>
  </si>
  <si>
    <t>Фамилия, имя учащегося</t>
  </si>
  <si>
    <t>Вариант</t>
  </si>
  <si>
    <t>Номер задания</t>
  </si>
  <si>
    <t>Количество набранных баллов</t>
  </si>
  <si>
    <t>Профиль</t>
  </si>
  <si>
    <t>Муниципальный район/городской округ</t>
  </si>
  <si>
    <t>ВЫПОЛНИЛИ НЕВЕРНО (0)</t>
  </si>
  <si>
    <t>НЕ ПРИСТУПИЛИ К ЗАДАНИЮ (Х)</t>
  </si>
  <si>
    <t>Количество учеников, выполнявших работу</t>
  </si>
  <si>
    <t>РЕШАЕМОСТЬ ЗАДАНИЯ</t>
  </si>
  <si>
    <t>Средний тестовый балл</t>
  </si>
  <si>
    <t>Результативность выполнения работы</t>
  </si>
  <si>
    <t>Проверяемые элементы содержания</t>
  </si>
  <si>
    <t>Код образовательного учреждения</t>
  </si>
  <si>
    <t>Общее время выполнения работы</t>
  </si>
  <si>
    <t>Наименование образовательного учреждения</t>
  </si>
  <si>
    <t>Вид образовательного учреждения</t>
  </si>
  <si>
    <t>Тип образовательного учреждения</t>
  </si>
  <si>
    <t>Количество часов в неделю по алгебре</t>
  </si>
  <si>
    <t>Количество часов в неделю по геометрии</t>
  </si>
  <si>
    <t>4.1, 5.2</t>
  </si>
  <si>
    <t>5.1.1-5.1.4, 5.5.3</t>
  </si>
  <si>
    <t>1.1-1.3</t>
  </si>
  <si>
    <t>1.1-1.1.4</t>
  </si>
  <si>
    <t>3.1-3.3</t>
  </si>
  <si>
    <t>4.1, 4.2</t>
  </si>
  <si>
    <t>4.2</t>
  </si>
  <si>
    <t>5.3, 5.5</t>
  </si>
  <si>
    <t>6.2, 6.3</t>
  </si>
  <si>
    <t>2.1, 2.2</t>
  </si>
  <si>
    <t>5.1</t>
  </si>
  <si>
    <t>3.2, 3.3</t>
  </si>
  <si>
    <t>Выполнили верно</t>
  </si>
  <si>
    <t>Выполнили неверно</t>
  </si>
  <si>
    <t>чел.</t>
  </si>
  <si>
    <t>%</t>
  </si>
  <si>
    <t>Обозначение задания в работе</t>
  </si>
  <si>
    <t>В6</t>
  </si>
  <si>
    <t>В7</t>
  </si>
  <si>
    <t>В8</t>
  </si>
  <si>
    <t>В9</t>
  </si>
  <si>
    <t>В12</t>
  </si>
  <si>
    <t>В13</t>
  </si>
  <si>
    <t>В14</t>
  </si>
  <si>
    <t>4.1-4.3</t>
  </si>
  <si>
    <t>ЕГЭ-2013</t>
  </si>
  <si>
    <t>Диагностическая работа</t>
  </si>
  <si>
    <t>*Заполняется по результатам ЕГЭ-2013</t>
  </si>
  <si>
    <t>Количество участников ЕГЭ-2013</t>
  </si>
  <si>
    <t>ВЕДОМОСТЬ РЕЗУЛЬТАТОВ ВЫПОЛНЕНИЯ  ДИАГНОСТИЧЕСКОЙ  РАБОТЫ  ПО МАТЕМАТИКЕ</t>
  </si>
  <si>
    <t>г. Хабаровск</t>
  </si>
  <si>
    <t>МАОУ лицей "Ступени"</t>
  </si>
  <si>
    <t>Средняя школа</t>
  </si>
  <si>
    <t>Лицей</t>
  </si>
  <si>
    <t>физико-математический</t>
  </si>
  <si>
    <t>Х</t>
  </si>
  <si>
    <t>Муниципальное автономное общеобразовательное учреждение лицей "Ступени"</t>
  </si>
  <si>
    <t>Директор лицея                                     Э.В. Шамонова</t>
  </si>
  <si>
    <t>ХХХХХХХХХХХХХХХХХХХХХХХХХ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</si>
</sst>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1"/>
      <color indexed="8"/>
      <name val="Cambria"/>
      <family val="1"/>
    </font>
    <font>
      <sz val="10"/>
      <name val="Arial Cyr"/>
      <family val="2"/>
    </font>
    <font>
      <b/>
      <sz val="12"/>
      <name val="Times New Roman"/>
      <family val="1"/>
    </font>
    <font>
      <i/>
      <sz val="11"/>
      <name val="Arial Cyr"/>
      <family val="0"/>
    </font>
    <font>
      <b/>
      <sz val="12"/>
      <name val="Cambria"/>
      <family val="1"/>
    </font>
    <font>
      <sz val="11"/>
      <color indexed="8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b/>
      <sz val="11"/>
      <color indexed="8"/>
      <name val="Calibri"/>
      <family val="2"/>
    </font>
    <font>
      <sz val="14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sz val="11"/>
      <color theme="1"/>
      <name val="Cambria"/>
      <family val="1"/>
    </font>
    <font>
      <sz val="14"/>
      <color theme="1"/>
      <name val="Cambria"/>
      <family val="1"/>
    </font>
    <font>
      <b/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 style="thick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 style="thick"/>
    </border>
    <border>
      <left style="thin"/>
      <right style="thin"/>
      <top style="medium"/>
      <bottom/>
    </border>
    <border>
      <left style="thin"/>
      <right style="thin"/>
      <top/>
      <bottom style="thick"/>
    </border>
    <border>
      <left style="thin"/>
      <right style="medium"/>
      <top style="medium"/>
      <bottom/>
    </border>
    <border>
      <left style="thin"/>
      <right style="medium"/>
      <top/>
      <bottom style="thick"/>
    </border>
    <border>
      <left style="thin"/>
      <right style="medium"/>
      <top style="medium"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wrapText="1"/>
    </xf>
    <xf numFmtId="0" fontId="0" fillId="0" borderId="0" xfId="0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52" applyFont="1" applyFill="1" applyBorder="1" applyAlignment="1">
      <alignment/>
      <protection/>
    </xf>
    <xf numFmtId="0" fontId="0" fillId="0" borderId="0" xfId="0" applyBorder="1" applyAlignment="1">
      <alignment/>
    </xf>
    <xf numFmtId="0" fontId="8" fillId="0" borderId="0" xfId="52" applyFont="1" applyFill="1" applyBorder="1" applyAlignment="1">
      <alignment horizontal="right"/>
      <protection/>
    </xf>
    <xf numFmtId="0" fontId="48" fillId="0" borderId="0" xfId="0" applyFont="1" applyAlignment="1">
      <alignment horizontal="center"/>
    </xf>
    <xf numFmtId="0" fontId="7" fillId="0" borderId="0" xfId="52" applyFont="1" applyBorder="1" applyAlignment="1">
      <alignment wrapText="1"/>
      <protection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7" fillId="7" borderId="13" xfId="0" applyFont="1" applyFill="1" applyBorder="1" applyAlignment="1">
      <alignment horizontal="center" vertical="center" wrapText="1"/>
    </xf>
    <xf numFmtId="0" fontId="47" fillId="7" borderId="14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2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7" fillId="12" borderId="16" xfId="0" applyFont="1" applyFill="1" applyBorder="1" applyAlignment="1">
      <alignment/>
    </xf>
    <xf numFmtId="0" fontId="49" fillId="12" borderId="18" xfId="0" applyFont="1" applyFill="1" applyBorder="1" applyAlignment="1">
      <alignment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2" fontId="47" fillId="12" borderId="22" xfId="0" applyNumberFormat="1" applyFont="1" applyFill="1" applyBorder="1" applyAlignment="1">
      <alignment horizontal="center"/>
    </xf>
    <xf numFmtId="0" fontId="47" fillId="12" borderId="14" xfId="0" applyFont="1" applyFill="1" applyBorder="1" applyAlignment="1">
      <alignment/>
    </xf>
    <xf numFmtId="0" fontId="49" fillId="12" borderId="23" xfId="0" applyFont="1" applyFill="1" applyBorder="1" applyAlignment="1">
      <alignment/>
    </xf>
    <xf numFmtId="10" fontId="47" fillId="12" borderId="24" xfId="0" applyNumberFormat="1" applyFont="1" applyFill="1" applyBorder="1" applyAlignment="1">
      <alignment horizontal="center"/>
    </xf>
    <xf numFmtId="0" fontId="49" fillId="6" borderId="25" xfId="0" applyFont="1" applyFill="1" applyBorder="1" applyAlignment="1">
      <alignment horizontal="center"/>
    </xf>
    <xf numFmtId="0" fontId="49" fillId="6" borderId="26" xfId="0" applyFont="1" applyFill="1" applyBorder="1" applyAlignment="1">
      <alignment horizontal="center"/>
    </xf>
    <xf numFmtId="0" fontId="49" fillId="6" borderId="10" xfId="0" applyFont="1" applyFill="1" applyBorder="1" applyAlignment="1">
      <alignment horizontal="center"/>
    </xf>
    <xf numFmtId="0" fontId="49" fillId="6" borderId="16" xfId="0" applyFont="1" applyFill="1" applyBorder="1" applyAlignment="1">
      <alignment horizontal="center"/>
    </xf>
    <xf numFmtId="2" fontId="49" fillId="6" borderId="11" xfId="0" applyNumberFormat="1" applyFont="1" applyFill="1" applyBorder="1" applyAlignment="1">
      <alignment horizontal="center"/>
    </xf>
    <xf numFmtId="2" fontId="49" fillId="6" borderId="17" xfId="0" applyNumberFormat="1" applyFont="1" applyFill="1" applyBorder="1" applyAlignment="1">
      <alignment horizontal="center"/>
    </xf>
    <xf numFmtId="0" fontId="49" fillId="7" borderId="27" xfId="0" applyFont="1" applyFill="1" applyBorder="1" applyAlignment="1">
      <alignment horizontal="center"/>
    </xf>
    <xf numFmtId="0" fontId="49" fillId="7" borderId="22" xfId="0" applyFont="1" applyFill="1" applyBorder="1" applyAlignment="1">
      <alignment horizontal="center"/>
    </xf>
    <xf numFmtId="0" fontId="49" fillId="7" borderId="28" xfId="0" applyFont="1" applyFill="1" applyBorder="1" applyAlignment="1">
      <alignment horizontal="center"/>
    </xf>
    <xf numFmtId="16" fontId="46" fillId="0" borderId="10" xfId="0" applyNumberFormat="1" applyFont="1" applyBorder="1" applyAlignment="1">
      <alignment vertical="center" wrapText="1"/>
    </xf>
    <xf numFmtId="49" fontId="46" fillId="0" borderId="10" xfId="0" applyNumberFormat="1" applyFont="1" applyBorder="1" applyAlignment="1">
      <alignment vertical="center" wrapText="1"/>
    </xf>
    <xf numFmtId="0" fontId="46" fillId="7" borderId="10" xfId="0" applyFont="1" applyFill="1" applyBorder="1" applyAlignment="1">
      <alignment horizontal="center" vertical="center"/>
    </xf>
    <xf numFmtId="0" fontId="46" fillId="7" borderId="10" xfId="0" applyFont="1" applyFill="1" applyBorder="1" applyAlignment="1">
      <alignment vertical="center" wrapText="1"/>
    </xf>
    <xf numFmtId="16" fontId="46" fillId="7" borderId="10" xfId="0" applyNumberFormat="1" applyFont="1" applyFill="1" applyBorder="1" applyAlignment="1">
      <alignment vertical="center" wrapText="1"/>
    </xf>
    <xf numFmtId="49" fontId="46" fillId="7" borderId="10" xfId="0" applyNumberFormat="1" applyFont="1" applyFill="1" applyBorder="1" applyAlignment="1">
      <alignment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vertical="center" wrapText="1"/>
    </xf>
    <xf numFmtId="0" fontId="46" fillId="7" borderId="12" xfId="0" applyFont="1" applyFill="1" applyBorder="1" applyAlignment="1">
      <alignment horizontal="center" vertical="center"/>
    </xf>
    <xf numFmtId="0" fontId="46" fillId="7" borderId="12" xfId="0" applyFont="1" applyFill="1" applyBorder="1" applyAlignment="1">
      <alignment vertical="center" wrapText="1"/>
    </xf>
    <xf numFmtId="0" fontId="46" fillId="7" borderId="29" xfId="0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7" borderId="30" xfId="0" applyFont="1" applyFill="1" applyBorder="1" applyAlignment="1">
      <alignment vertical="center" wrapText="1"/>
    </xf>
    <xf numFmtId="0" fontId="46" fillId="0" borderId="20" xfId="0" applyFont="1" applyBorder="1" applyAlignment="1">
      <alignment horizontal="center" vertical="center"/>
    </xf>
    <xf numFmtId="0" fontId="46" fillId="7" borderId="31" xfId="0" applyFont="1" applyFill="1" applyBorder="1" applyAlignment="1">
      <alignment vertical="center" wrapText="1"/>
    </xf>
    <xf numFmtId="0" fontId="46" fillId="0" borderId="32" xfId="0" applyFont="1" applyBorder="1" applyAlignment="1">
      <alignment horizontal="center" vertical="center"/>
    </xf>
    <xf numFmtId="0" fontId="46" fillId="0" borderId="13" xfId="0" applyFont="1" applyBorder="1" applyAlignment="1">
      <alignment vertical="center" wrapText="1"/>
    </xf>
    <xf numFmtId="0" fontId="46" fillId="0" borderId="13" xfId="0" applyFont="1" applyBorder="1" applyAlignment="1">
      <alignment horizontal="center" vertical="center"/>
    </xf>
    <xf numFmtId="0" fontId="46" fillId="7" borderId="13" xfId="0" applyFont="1" applyFill="1" applyBorder="1" applyAlignment="1">
      <alignment horizontal="center" vertical="center"/>
    </xf>
    <xf numFmtId="0" fontId="46" fillId="7" borderId="13" xfId="0" applyFont="1" applyFill="1" applyBorder="1" applyAlignment="1">
      <alignment vertical="center" wrapText="1"/>
    </xf>
    <xf numFmtId="0" fontId="46" fillId="7" borderId="33" xfId="0" applyFont="1" applyFill="1" applyBorder="1" applyAlignment="1">
      <alignment vertical="center" wrapText="1"/>
    </xf>
    <xf numFmtId="0" fontId="46" fillId="0" borderId="15" xfId="0" applyFont="1" applyBorder="1" applyAlignment="1">
      <alignment horizontal="center" vertical="center"/>
    </xf>
    <xf numFmtId="0" fontId="46" fillId="7" borderId="34" xfId="0" applyFont="1" applyFill="1" applyBorder="1" applyAlignment="1">
      <alignment horizontal="center" vertical="center"/>
    </xf>
    <xf numFmtId="0" fontId="46" fillId="7" borderId="35" xfId="0" applyFont="1" applyFill="1" applyBorder="1" applyAlignment="1">
      <alignment horizontal="center" vertical="center"/>
    </xf>
    <xf numFmtId="0" fontId="46" fillId="7" borderId="36" xfId="0" applyFont="1" applyFill="1" applyBorder="1" applyAlignment="1">
      <alignment horizontal="center" vertical="center"/>
    </xf>
    <xf numFmtId="0" fontId="46" fillId="7" borderId="37" xfId="0" applyFont="1" applyFill="1" applyBorder="1" applyAlignment="1">
      <alignment horizontal="center" vertical="center" wrapText="1"/>
    </xf>
    <xf numFmtId="0" fontId="46" fillId="7" borderId="38" xfId="0" applyFont="1" applyFill="1" applyBorder="1" applyAlignment="1">
      <alignment horizontal="center" vertical="center" wrapText="1"/>
    </xf>
    <xf numFmtId="0" fontId="46" fillId="7" borderId="19" xfId="0" applyFont="1" applyFill="1" applyBorder="1" applyAlignment="1">
      <alignment horizontal="center" vertical="center"/>
    </xf>
    <xf numFmtId="0" fontId="46" fillId="7" borderId="20" xfId="0" applyFont="1" applyFill="1" applyBorder="1" applyAlignment="1">
      <alignment horizontal="center" vertical="center"/>
    </xf>
    <xf numFmtId="0" fontId="46" fillId="7" borderId="32" xfId="0" applyFont="1" applyFill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0" fillId="13" borderId="43" xfId="0" applyFill="1" applyBorder="1" applyAlignment="1">
      <alignment/>
    </xf>
    <xf numFmtId="0" fontId="46" fillId="33" borderId="44" xfId="0" applyFont="1" applyFill="1" applyBorder="1" applyAlignment="1">
      <alignment horizontal="center" vertical="center"/>
    </xf>
    <xf numFmtId="0" fontId="46" fillId="33" borderId="45" xfId="0" applyFont="1" applyFill="1" applyBorder="1" applyAlignment="1">
      <alignment horizontal="center" vertical="center"/>
    </xf>
    <xf numFmtId="2" fontId="46" fillId="33" borderId="25" xfId="0" applyNumberFormat="1" applyFont="1" applyFill="1" applyBorder="1" applyAlignment="1">
      <alignment horizontal="center" vertical="center"/>
    </xf>
    <xf numFmtId="2" fontId="46" fillId="33" borderId="12" xfId="0" applyNumberFormat="1" applyFont="1" applyFill="1" applyBorder="1" applyAlignment="1">
      <alignment horizontal="center" vertical="center"/>
    </xf>
    <xf numFmtId="2" fontId="46" fillId="33" borderId="41" xfId="0" applyNumberFormat="1" applyFont="1" applyFill="1" applyBorder="1" applyAlignment="1">
      <alignment horizontal="center" vertical="center"/>
    </xf>
    <xf numFmtId="2" fontId="46" fillId="13" borderId="12" xfId="0" applyNumberFormat="1" applyFont="1" applyFill="1" applyBorder="1" applyAlignment="1">
      <alignment horizontal="center" vertical="center"/>
    </xf>
    <xf numFmtId="2" fontId="46" fillId="13" borderId="30" xfId="0" applyNumberFormat="1" applyFont="1" applyFill="1" applyBorder="1" applyAlignment="1">
      <alignment horizontal="center" vertical="center"/>
    </xf>
    <xf numFmtId="0" fontId="46" fillId="0" borderId="3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2" fontId="46" fillId="13" borderId="41" xfId="0" applyNumberFormat="1" applyFont="1" applyFill="1" applyBorder="1" applyAlignment="1">
      <alignment horizontal="center" vertical="center"/>
    </xf>
    <xf numFmtId="2" fontId="46" fillId="13" borderId="46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0" xfId="0" applyFont="1" applyBorder="1" applyAlignment="1">
      <alignment/>
    </xf>
    <xf numFmtId="0" fontId="11" fillId="0" borderId="10" xfId="52" applyFont="1" applyBorder="1" applyAlignment="1">
      <alignment horizontal="left"/>
      <protection/>
    </xf>
    <xf numFmtId="0" fontId="9" fillId="0" borderId="47" xfId="52" applyFont="1" applyBorder="1" applyAlignment="1">
      <alignment horizontal="center" wrapText="1"/>
      <protection/>
    </xf>
    <xf numFmtId="0" fontId="11" fillId="0" borderId="10" xfId="52" applyFont="1" applyFill="1" applyBorder="1" applyAlignment="1">
      <alignment horizontal="left"/>
      <protection/>
    </xf>
    <xf numFmtId="0" fontId="12" fillId="7" borderId="10" xfId="52" applyFont="1" applyFill="1" applyBorder="1" applyAlignment="1">
      <alignment horizontal="right"/>
      <protection/>
    </xf>
    <xf numFmtId="0" fontId="12" fillId="0" borderId="10" xfId="52" applyFont="1" applyFill="1" applyBorder="1" applyAlignment="1">
      <alignment horizontal="right"/>
      <protection/>
    </xf>
    <xf numFmtId="0" fontId="12" fillId="0" borderId="10" xfId="52" applyFont="1" applyBorder="1" applyAlignment="1">
      <alignment horizontal="right"/>
      <protection/>
    </xf>
    <xf numFmtId="0" fontId="49" fillId="6" borderId="48" xfId="0" applyFont="1" applyFill="1" applyBorder="1" applyAlignment="1">
      <alignment horizontal="center"/>
    </xf>
    <xf numFmtId="0" fontId="49" fillId="6" borderId="49" xfId="0" applyFont="1" applyFill="1" applyBorder="1" applyAlignment="1">
      <alignment horizontal="center"/>
    </xf>
    <xf numFmtId="0" fontId="49" fillId="12" borderId="20" xfId="0" applyFont="1" applyFill="1" applyBorder="1" applyAlignment="1">
      <alignment horizontal="center"/>
    </xf>
    <xf numFmtId="0" fontId="49" fillId="12" borderId="32" xfId="0" applyFont="1" applyFill="1" applyBorder="1" applyAlignment="1">
      <alignment horizontal="center"/>
    </xf>
    <xf numFmtId="0" fontId="49" fillId="6" borderId="11" xfId="0" applyFont="1" applyFill="1" applyBorder="1" applyAlignment="1">
      <alignment horizontal="left"/>
    </xf>
    <xf numFmtId="0" fontId="11" fillId="0" borderId="16" xfId="52" applyFont="1" applyBorder="1" applyAlignment="1">
      <alignment horizontal="left"/>
      <protection/>
    </xf>
    <xf numFmtId="0" fontId="11" fillId="0" borderId="35" xfId="52" applyFont="1" applyBorder="1" applyAlignment="1">
      <alignment horizontal="left"/>
      <protection/>
    </xf>
    <xf numFmtId="0" fontId="49" fillId="6" borderId="25" xfId="0" applyFont="1" applyFill="1" applyBorder="1" applyAlignment="1">
      <alignment horizontal="left"/>
    </xf>
    <xf numFmtId="0" fontId="49" fillId="6" borderId="10" xfId="0" applyFont="1" applyFill="1" applyBorder="1" applyAlignment="1">
      <alignment horizontal="left"/>
    </xf>
    <xf numFmtId="0" fontId="49" fillId="6" borderId="22" xfId="0" applyFont="1" applyFill="1" applyBorder="1" applyAlignment="1">
      <alignment horizontal="center"/>
    </xf>
    <xf numFmtId="0" fontId="47" fillId="7" borderId="39" xfId="0" applyFont="1" applyFill="1" applyBorder="1" applyAlignment="1">
      <alignment horizontal="center" vertical="center" wrapText="1"/>
    </xf>
    <xf numFmtId="0" fontId="47" fillId="7" borderId="32" xfId="0" applyFont="1" applyFill="1" applyBorder="1" applyAlignment="1">
      <alignment horizontal="center" vertical="center" wrapText="1"/>
    </xf>
    <xf numFmtId="0" fontId="47" fillId="7" borderId="25" xfId="0" applyFont="1" applyFill="1" applyBorder="1" applyAlignment="1">
      <alignment horizontal="center" vertical="center" wrapText="1"/>
    </xf>
    <xf numFmtId="0" fontId="47" fillId="7" borderId="13" xfId="0" applyFont="1" applyFill="1" applyBorder="1" applyAlignment="1">
      <alignment horizontal="center" vertical="center" wrapText="1"/>
    </xf>
    <xf numFmtId="0" fontId="47" fillId="7" borderId="26" xfId="0" applyFont="1" applyFill="1" applyBorder="1" applyAlignment="1">
      <alignment horizontal="center" vertical="center" wrapText="1"/>
    </xf>
    <xf numFmtId="0" fontId="47" fillId="7" borderId="50" xfId="0" applyFont="1" applyFill="1" applyBorder="1" applyAlignment="1">
      <alignment horizontal="center" vertical="center" wrapText="1"/>
    </xf>
    <xf numFmtId="0" fontId="47" fillId="7" borderId="24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37" fillId="13" borderId="51" xfId="0" applyFont="1" applyFill="1" applyBorder="1" applyAlignment="1">
      <alignment horizontal="center"/>
    </xf>
    <xf numFmtId="0" fontId="37" fillId="13" borderId="52" xfId="0" applyFont="1" applyFill="1" applyBorder="1" applyAlignment="1">
      <alignment horizontal="center"/>
    </xf>
    <xf numFmtId="0" fontId="37" fillId="13" borderId="45" xfId="0" applyFont="1" applyFill="1" applyBorder="1" applyAlignment="1">
      <alignment horizontal="center"/>
    </xf>
    <xf numFmtId="0" fontId="51" fillId="33" borderId="51" xfId="0" applyFont="1" applyFill="1" applyBorder="1" applyAlignment="1">
      <alignment horizontal="center" vertical="center"/>
    </xf>
    <xf numFmtId="0" fontId="51" fillId="33" borderId="52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51" fillId="13" borderId="51" xfId="0" applyFont="1" applyFill="1" applyBorder="1" applyAlignment="1">
      <alignment horizontal="left" wrapText="1"/>
    </xf>
    <xf numFmtId="0" fontId="51" fillId="13" borderId="52" xfId="0" applyFont="1" applyFill="1" applyBorder="1" applyAlignment="1">
      <alignment horizontal="left" wrapText="1"/>
    </xf>
    <xf numFmtId="0" fontId="51" fillId="13" borderId="45" xfId="0" applyFont="1" applyFill="1" applyBorder="1" applyAlignment="1">
      <alignment horizontal="left" wrapText="1"/>
    </xf>
    <xf numFmtId="0" fontId="46" fillId="7" borderId="53" xfId="0" applyFont="1" applyFill="1" applyBorder="1" applyAlignment="1">
      <alignment horizontal="center" vertical="center" textRotation="90" wrapText="1"/>
    </xf>
    <xf numFmtId="0" fontId="46" fillId="7" borderId="54" xfId="0" applyFont="1" applyFill="1" applyBorder="1" applyAlignment="1">
      <alignment horizontal="center" vertical="center" textRotation="90" wrapText="1"/>
    </xf>
    <xf numFmtId="0" fontId="46" fillId="7" borderId="55" xfId="0" applyFont="1" applyFill="1" applyBorder="1" applyAlignment="1">
      <alignment horizontal="center" vertical="center" wrapText="1"/>
    </xf>
    <xf numFmtId="0" fontId="46" fillId="7" borderId="56" xfId="0" applyFont="1" applyFill="1" applyBorder="1" applyAlignment="1">
      <alignment horizontal="center" vertical="center" wrapText="1"/>
    </xf>
    <xf numFmtId="0" fontId="46" fillId="7" borderId="57" xfId="0" applyFont="1" applyFill="1" applyBorder="1" applyAlignment="1">
      <alignment horizontal="center" vertical="center" wrapText="1"/>
    </xf>
    <xf numFmtId="0" fontId="46" fillId="7" borderId="58" xfId="0" applyFont="1" applyFill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7" borderId="39" xfId="0" applyFont="1" applyFill="1" applyBorder="1" applyAlignment="1">
      <alignment horizontal="center" vertical="center" wrapText="1"/>
    </xf>
    <xf numFmtId="0" fontId="46" fillId="7" borderId="25" xfId="0" applyFont="1" applyFill="1" applyBorder="1" applyAlignment="1">
      <alignment horizontal="center" vertical="center" wrapText="1"/>
    </xf>
    <xf numFmtId="0" fontId="46" fillId="7" borderId="59" xfId="0" applyFont="1" applyFill="1" applyBorder="1" applyAlignment="1">
      <alignment horizontal="center" vertical="center" wrapText="1"/>
    </xf>
    <xf numFmtId="0" fontId="46" fillId="0" borderId="48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textRotation="90" wrapText="1"/>
    </xf>
    <xf numFmtId="0" fontId="46" fillId="0" borderId="41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zoomScalePageLayoutView="0" workbookViewId="0" topLeftCell="A17">
      <selection activeCell="B16" sqref="B16:B38"/>
    </sheetView>
  </sheetViews>
  <sheetFormatPr defaultColWidth="9.140625" defaultRowHeight="15"/>
  <cols>
    <col min="1" max="1" width="5.7109375" style="14" customWidth="1"/>
    <col min="2" max="2" width="54.28125" style="14" customWidth="1"/>
    <col min="3" max="3" width="11.140625" style="14" customWidth="1"/>
    <col min="4" max="10" width="6.8515625" style="14" customWidth="1"/>
    <col min="11" max="11" width="14.28125" style="14" customWidth="1"/>
  </cols>
  <sheetData>
    <row r="1" spans="1:23" ht="15.75" customHeight="1">
      <c r="A1" s="93" t="s">
        <v>65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4" ht="15">
      <c r="A2" s="92" t="s">
        <v>21</v>
      </c>
      <c r="B2" s="92"/>
      <c r="C2" s="97" t="s">
        <v>66</v>
      </c>
      <c r="D2" s="97"/>
      <c r="E2" s="97"/>
      <c r="F2" s="97"/>
      <c r="G2" s="97"/>
      <c r="H2" s="97"/>
      <c r="I2" s="97"/>
      <c r="J2" s="97"/>
      <c r="K2" s="9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</row>
    <row r="3" spans="1:24" ht="15">
      <c r="A3" s="92" t="s">
        <v>31</v>
      </c>
      <c r="B3" s="92"/>
      <c r="C3" s="95" t="s">
        <v>67</v>
      </c>
      <c r="D3" s="95"/>
      <c r="E3" s="95"/>
      <c r="F3" s="95"/>
      <c r="G3" s="95"/>
      <c r="H3" s="95"/>
      <c r="I3" s="95"/>
      <c r="J3" s="95"/>
      <c r="K3" s="95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</row>
    <row r="4" spans="1:24" ht="15">
      <c r="A4" s="103" t="s">
        <v>29</v>
      </c>
      <c r="B4" s="104"/>
      <c r="C4" s="95">
        <v>138007</v>
      </c>
      <c r="D4" s="95"/>
      <c r="E4" s="95"/>
      <c r="F4" s="95"/>
      <c r="G4" s="95"/>
      <c r="H4" s="95"/>
      <c r="I4" s="95"/>
      <c r="J4" s="95"/>
      <c r="K4" s="95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9"/>
    </row>
    <row r="5" spans="1:24" ht="15">
      <c r="A5" s="92" t="s">
        <v>32</v>
      </c>
      <c r="B5" s="92"/>
      <c r="C5" s="97" t="s">
        <v>68</v>
      </c>
      <c r="D5" s="97"/>
      <c r="E5" s="97"/>
      <c r="F5" s="97"/>
      <c r="G5" s="97"/>
      <c r="H5" s="97"/>
      <c r="I5" s="97"/>
      <c r="J5" s="97"/>
      <c r="K5" s="97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/>
    </row>
    <row r="6" spans="1:24" ht="15">
      <c r="A6" s="94" t="s">
        <v>33</v>
      </c>
      <c r="B6" s="94"/>
      <c r="C6" s="96" t="s">
        <v>69</v>
      </c>
      <c r="D6" s="96"/>
      <c r="E6" s="96"/>
      <c r="F6" s="96"/>
      <c r="G6" s="96"/>
      <c r="H6" s="96"/>
      <c r="I6" s="96"/>
      <c r="J6" s="96"/>
      <c r="K6" s="96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</row>
    <row r="7" spans="1:24" ht="15">
      <c r="A7" s="92" t="s">
        <v>13</v>
      </c>
      <c r="B7" s="92"/>
      <c r="C7" s="95">
        <v>11</v>
      </c>
      <c r="D7" s="95"/>
      <c r="E7" s="95"/>
      <c r="F7" s="95"/>
      <c r="G7" s="95"/>
      <c r="H7" s="95"/>
      <c r="I7" s="95"/>
      <c r="J7" s="95"/>
      <c r="K7" s="95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</row>
    <row r="8" spans="1:24" ht="15">
      <c r="A8" s="92" t="s">
        <v>20</v>
      </c>
      <c r="B8" s="92"/>
      <c r="C8" s="95" t="s">
        <v>70</v>
      </c>
      <c r="D8" s="95"/>
      <c r="E8" s="95"/>
      <c r="F8" s="95"/>
      <c r="G8" s="95"/>
      <c r="H8" s="95"/>
      <c r="I8" s="95"/>
      <c r="J8" s="95"/>
      <c r="K8" s="95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9"/>
    </row>
    <row r="9" spans="1:24" ht="15">
      <c r="A9" s="92" t="s">
        <v>34</v>
      </c>
      <c r="B9" s="92"/>
      <c r="C9" s="95">
        <v>6</v>
      </c>
      <c r="D9" s="95"/>
      <c r="E9" s="95"/>
      <c r="F9" s="95"/>
      <c r="G9" s="95"/>
      <c r="H9" s="95"/>
      <c r="I9" s="95"/>
      <c r="J9" s="95"/>
      <c r="K9" s="95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9"/>
    </row>
    <row r="10" spans="1:24" ht="15">
      <c r="A10" s="92" t="s">
        <v>35</v>
      </c>
      <c r="B10" s="92"/>
      <c r="C10" s="95">
        <v>3</v>
      </c>
      <c r="D10" s="95"/>
      <c r="E10" s="95"/>
      <c r="F10" s="95"/>
      <c r="G10" s="95"/>
      <c r="H10" s="95"/>
      <c r="I10" s="95"/>
      <c r="J10" s="95"/>
      <c r="K10" s="95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9"/>
    </row>
    <row r="11" spans="1:24" ht="15">
      <c r="A11" s="92" t="s">
        <v>14</v>
      </c>
      <c r="B11" s="92"/>
      <c r="C11" s="95">
        <v>26</v>
      </c>
      <c r="D11" s="95"/>
      <c r="E11" s="95"/>
      <c r="F11" s="95"/>
      <c r="G11" s="95"/>
      <c r="H11" s="95"/>
      <c r="I11" s="95"/>
      <c r="J11" s="95"/>
      <c r="K11" s="95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9"/>
    </row>
    <row r="12" spans="1:24" ht="15">
      <c r="A12" s="94" t="s">
        <v>24</v>
      </c>
      <c r="B12" s="94"/>
      <c r="C12" s="96">
        <v>23</v>
      </c>
      <c r="D12" s="96"/>
      <c r="E12" s="96"/>
      <c r="F12" s="96"/>
      <c r="G12" s="96"/>
      <c r="H12" s="96"/>
      <c r="I12" s="96"/>
      <c r="J12" s="96"/>
      <c r="K12" s="96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9"/>
    </row>
    <row r="13" ht="15.75" thickBot="1"/>
    <row r="14" spans="1:13" s="7" customFormat="1" ht="28.5" customHeight="1">
      <c r="A14" s="108" t="s">
        <v>2</v>
      </c>
      <c r="B14" s="110" t="s">
        <v>16</v>
      </c>
      <c r="C14" s="110" t="s">
        <v>17</v>
      </c>
      <c r="D14" s="110" t="s">
        <v>18</v>
      </c>
      <c r="E14" s="110"/>
      <c r="F14" s="110"/>
      <c r="G14" s="110"/>
      <c r="H14" s="110"/>
      <c r="I14" s="110"/>
      <c r="J14" s="112"/>
      <c r="K14" s="113" t="s">
        <v>19</v>
      </c>
      <c r="L14" s="6"/>
      <c r="M14" s="6"/>
    </row>
    <row r="15" spans="1:13" s="7" customFormat="1" ht="15.75" thickBot="1">
      <c r="A15" s="109"/>
      <c r="B15" s="111"/>
      <c r="C15" s="111"/>
      <c r="D15" s="17">
        <v>1</v>
      </c>
      <c r="E15" s="17">
        <v>2</v>
      </c>
      <c r="F15" s="17">
        <v>3</v>
      </c>
      <c r="G15" s="17">
        <v>4</v>
      </c>
      <c r="H15" s="17">
        <v>5</v>
      </c>
      <c r="I15" s="17">
        <v>6</v>
      </c>
      <c r="J15" s="18">
        <v>7</v>
      </c>
      <c r="K15" s="114"/>
      <c r="L15" s="6"/>
      <c r="M15" s="6"/>
    </row>
    <row r="16" spans="1:11" ht="15">
      <c r="A16" s="27">
        <v>1</v>
      </c>
      <c r="B16" s="22" t="s">
        <v>74</v>
      </c>
      <c r="C16" s="16">
        <v>203</v>
      </c>
      <c r="D16" s="16">
        <v>1</v>
      </c>
      <c r="E16" s="16">
        <v>1</v>
      </c>
      <c r="F16" s="16">
        <v>1</v>
      </c>
      <c r="G16" s="16">
        <v>1</v>
      </c>
      <c r="H16" s="16">
        <v>1</v>
      </c>
      <c r="I16" s="16">
        <v>1</v>
      </c>
      <c r="J16" s="19">
        <v>1</v>
      </c>
      <c r="K16" s="40">
        <f>SUM(D16:J16)</f>
        <v>7</v>
      </c>
    </row>
    <row r="17" spans="1:11" ht="15">
      <c r="A17" s="28">
        <v>2</v>
      </c>
      <c r="B17" s="22" t="s">
        <v>74</v>
      </c>
      <c r="C17" s="13">
        <v>204</v>
      </c>
      <c r="D17" s="13">
        <v>0</v>
      </c>
      <c r="E17" s="13">
        <v>1</v>
      </c>
      <c r="F17" s="13">
        <v>0</v>
      </c>
      <c r="G17" s="13">
        <v>1</v>
      </c>
      <c r="H17" s="13">
        <v>0</v>
      </c>
      <c r="I17" s="13">
        <v>1</v>
      </c>
      <c r="J17" s="20">
        <v>0</v>
      </c>
      <c r="K17" s="41">
        <f aca="true" t="shared" si="0" ref="K17:K50">SUM(D17:J17)</f>
        <v>3</v>
      </c>
    </row>
    <row r="18" spans="1:11" ht="15">
      <c r="A18" s="28">
        <v>3</v>
      </c>
      <c r="B18" s="22" t="s">
        <v>74</v>
      </c>
      <c r="C18" s="13">
        <v>202</v>
      </c>
      <c r="D18" s="13">
        <v>1</v>
      </c>
      <c r="E18" s="13">
        <v>1</v>
      </c>
      <c r="F18" s="13">
        <v>1</v>
      </c>
      <c r="G18" s="13">
        <v>1</v>
      </c>
      <c r="H18" s="13">
        <v>1</v>
      </c>
      <c r="I18" s="13">
        <v>1</v>
      </c>
      <c r="J18" s="20">
        <v>1</v>
      </c>
      <c r="K18" s="41">
        <f t="shared" si="0"/>
        <v>7</v>
      </c>
    </row>
    <row r="19" spans="1:11" ht="15">
      <c r="A19" s="28">
        <v>4</v>
      </c>
      <c r="B19" s="22" t="s">
        <v>74</v>
      </c>
      <c r="C19" s="13">
        <v>201</v>
      </c>
      <c r="D19" s="13">
        <v>1</v>
      </c>
      <c r="E19" s="13">
        <v>0</v>
      </c>
      <c r="F19" s="13">
        <v>0</v>
      </c>
      <c r="G19" s="13">
        <v>1</v>
      </c>
      <c r="H19" s="13">
        <v>1</v>
      </c>
      <c r="I19" s="13">
        <v>0</v>
      </c>
      <c r="J19" s="20">
        <v>0</v>
      </c>
      <c r="K19" s="41">
        <f t="shared" si="0"/>
        <v>3</v>
      </c>
    </row>
    <row r="20" spans="1:11" ht="15">
      <c r="A20" s="28">
        <v>5</v>
      </c>
      <c r="B20" s="22" t="s">
        <v>74</v>
      </c>
      <c r="C20" s="13">
        <v>202</v>
      </c>
      <c r="D20" s="13">
        <v>1</v>
      </c>
      <c r="E20" s="13">
        <v>1</v>
      </c>
      <c r="F20" s="13">
        <v>0</v>
      </c>
      <c r="G20" s="13">
        <v>1</v>
      </c>
      <c r="H20" s="13">
        <v>1</v>
      </c>
      <c r="I20" s="13" t="s">
        <v>71</v>
      </c>
      <c r="J20" s="20">
        <v>0</v>
      </c>
      <c r="K20" s="41">
        <f t="shared" si="0"/>
        <v>4</v>
      </c>
    </row>
    <row r="21" spans="1:11" ht="15">
      <c r="A21" s="28">
        <v>6</v>
      </c>
      <c r="B21" s="22" t="s">
        <v>74</v>
      </c>
      <c r="C21" s="13">
        <v>202</v>
      </c>
      <c r="D21" s="13">
        <v>1</v>
      </c>
      <c r="E21" s="13">
        <v>1</v>
      </c>
      <c r="F21" s="13">
        <v>1</v>
      </c>
      <c r="G21" s="13">
        <v>1</v>
      </c>
      <c r="H21" s="13">
        <v>1</v>
      </c>
      <c r="I21" s="13">
        <v>1</v>
      </c>
      <c r="J21" s="20">
        <v>0</v>
      </c>
      <c r="K21" s="41">
        <f t="shared" si="0"/>
        <v>6</v>
      </c>
    </row>
    <row r="22" spans="1:11" ht="15">
      <c r="A22" s="28">
        <v>7</v>
      </c>
      <c r="B22" s="22" t="s">
        <v>74</v>
      </c>
      <c r="C22" s="13">
        <v>201</v>
      </c>
      <c r="D22" s="13">
        <v>1</v>
      </c>
      <c r="E22" s="13">
        <v>1</v>
      </c>
      <c r="F22" s="13">
        <v>1</v>
      </c>
      <c r="G22" s="13">
        <v>1</v>
      </c>
      <c r="H22" s="13">
        <v>0</v>
      </c>
      <c r="I22" s="13">
        <v>0</v>
      </c>
      <c r="J22" s="20">
        <v>1</v>
      </c>
      <c r="K22" s="41">
        <f t="shared" si="0"/>
        <v>5</v>
      </c>
    </row>
    <row r="23" spans="1:11" ht="15">
      <c r="A23" s="28">
        <v>8</v>
      </c>
      <c r="B23" s="22" t="s">
        <v>74</v>
      </c>
      <c r="C23" s="13">
        <v>202</v>
      </c>
      <c r="D23" s="13">
        <v>1</v>
      </c>
      <c r="E23" s="13">
        <v>1</v>
      </c>
      <c r="F23" s="13">
        <v>0</v>
      </c>
      <c r="G23" s="13">
        <v>1</v>
      </c>
      <c r="H23" s="13">
        <v>1</v>
      </c>
      <c r="I23" s="13">
        <v>0</v>
      </c>
      <c r="J23" s="20">
        <v>0</v>
      </c>
      <c r="K23" s="41">
        <f t="shared" si="0"/>
        <v>4</v>
      </c>
    </row>
    <row r="24" spans="1:11" ht="15">
      <c r="A24" s="28">
        <v>9</v>
      </c>
      <c r="B24" s="22" t="s">
        <v>74</v>
      </c>
      <c r="C24" s="13">
        <v>203</v>
      </c>
      <c r="D24" s="13">
        <v>0</v>
      </c>
      <c r="E24" s="13">
        <v>1</v>
      </c>
      <c r="F24" s="13" t="s">
        <v>71</v>
      </c>
      <c r="G24" s="13">
        <v>1</v>
      </c>
      <c r="H24" s="13">
        <v>0</v>
      </c>
      <c r="I24" s="13">
        <v>0</v>
      </c>
      <c r="J24" s="20">
        <v>1</v>
      </c>
      <c r="K24" s="41">
        <f t="shared" si="0"/>
        <v>3</v>
      </c>
    </row>
    <row r="25" spans="1:11" ht="15">
      <c r="A25" s="28">
        <v>10</v>
      </c>
      <c r="B25" s="22" t="s">
        <v>74</v>
      </c>
      <c r="C25" s="13">
        <v>203</v>
      </c>
      <c r="D25" s="13">
        <v>0</v>
      </c>
      <c r="E25" s="13">
        <v>1</v>
      </c>
      <c r="F25" s="13">
        <v>1</v>
      </c>
      <c r="G25" s="13">
        <v>1</v>
      </c>
      <c r="H25" s="13">
        <v>1</v>
      </c>
      <c r="I25" s="13">
        <v>1</v>
      </c>
      <c r="J25" s="20">
        <v>1</v>
      </c>
      <c r="K25" s="41">
        <f t="shared" si="0"/>
        <v>6</v>
      </c>
    </row>
    <row r="26" spans="1:11" ht="15">
      <c r="A26" s="28">
        <v>11</v>
      </c>
      <c r="B26" s="22" t="s">
        <v>74</v>
      </c>
      <c r="C26" s="13">
        <v>203</v>
      </c>
      <c r="D26" s="13">
        <v>0</v>
      </c>
      <c r="E26" s="13">
        <v>1</v>
      </c>
      <c r="F26" s="13">
        <v>1</v>
      </c>
      <c r="G26" s="13">
        <v>1</v>
      </c>
      <c r="H26" s="13">
        <v>1</v>
      </c>
      <c r="I26" s="13">
        <v>0</v>
      </c>
      <c r="J26" s="20">
        <v>1</v>
      </c>
      <c r="K26" s="41">
        <f t="shared" si="0"/>
        <v>5</v>
      </c>
    </row>
    <row r="27" spans="1:11" ht="15">
      <c r="A27" s="28">
        <v>12</v>
      </c>
      <c r="B27" s="22" t="s">
        <v>74</v>
      </c>
      <c r="C27" s="13">
        <v>204</v>
      </c>
      <c r="D27" s="13">
        <v>0</v>
      </c>
      <c r="E27" s="13">
        <v>0</v>
      </c>
      <c r="F27" s="13">
        <v>1</v>
      </c>
      <c r="G27" s="13">
        <v>1</v>
      </c>
      <c r="H27" s="13">
        <v>1</v>
      </c>
      <c r="I27" s="13" t="s">
        <v>71</v>
      </c>
      <c r="J27" s="20">
        <v>0</v>
      </c>
      <c r="K27" s="41">
        <f t="shared" si="0"/>
        <v>3</v>
      </c>
    </row>
    <row r="28" spans="1:11" ht="15">
      <c r="A28" s="28">
        <v>13</v>
      </c>
      <c r="B28" s="22" t="s">
        <v>74</v>
      </c>
      <c r="C28" s="13">
        <v>201</v>
      </c>
      <c r="D28" s="13">
        <v>1</v>
      </c>
      <c r="E28" s="13">
        <v>1</v>
      </c>
      <c r="F28" s="13">
        <v>1</v>
      </c>
      <c r="G28" s="13">
        <v>1</v>
      </c>
      <c r="H28" s="13">
        <v>1</v>
      </c>
      <c r="I28" s="13">
        <v>1</v>
      </c>
      <c r="J28" s="20">
        <v>1</v>
      </c>
      <c r="K28" s="41">
        <f t="shared" si="0"/>
        <v>7</v>
      </c>
    </row>
    <row r="29" spans="1:11" ht="15">
      <c r="A29" s="28">
        <v>14</v>
      </c>
      <c r="B29" s="22" t="s">
        <v>74</v>
      </c>
      <c r="C29" s="13">
        <v>203</v>
      </c>
      <c r="D29" s="13">
        <v>0</v>
      </c>
      <c r="E29" s="13">
        <v>0</v>
      </c>
      <c r="F29" s="13">
        <v>1</v>
      </c>
      <c r="G29" s="13">
        <v>1</v>
      </c>
      <c r="H29" s="13">
        <v>0</v>
      </c>
      <c r="I29" s="13">
        <v>0</v>
      </c>
      <c r="J29" s="20">
        <v>1</v>
      </c>
      <c r="K29" s="41">
        <f t="shared" si="0"/>
        <v>3</v>
      </c>
    </row>
    <row r="30" spans="1:11" ht="15">
      <c r="A30" s="28">
        <v>15</v>
      </c>
      <c r="B30" s="22" t="s">
        <v>74</v>
      </c>
      <c r="C30" s="13">
        <v>201</v>
      </c>
      <c r="D30" s="13">
        <v>1</v>
      </c>
      <c r="E30" s="13">
        <v>0</v>
      </c>
      <c r="F30" s="13">
        <v>1</v>
      </c>
      <c r="G30" s="13">
        <v>1</v>
      </c>
      <c r="H30" s="13">
        <v>1</v>
      </c>
      <c r="I30" s="13">
        <v>1</v>
      </c>
      <c r="J30" s="20">
        <v>1</v>
      </c>
      <c r="K30" s="41">
        <f t="shared" si="0"/>
        <v>6</v>
      </c>
    </row>
    <row r="31" spans="1:11" ht="15">
      <c r="A31" s="28">
        <v>16</v>
      </c>
      <c r="B31" s="22" t="s">
        <v>74</v>
      </c>
      <c r="C31" s="13">
        <v>201</v>
      </c>
      <c r="D31" s="13">
        <v>1</v>
      </c>
      <c r="E31" s="13">
        <v>1</v>
      </c>
      <c r="F31" s="13">
        <v>0</v>
      </c>
      <c r="G31" s="13">
        <v>1</v>
      </c>
      <c r="H31" s="13">
        <v>1</v>
      </c>
      <c r="I31" s="13">
        <v>0</v>
      </c>
      <c r="J31" s="20">
        <v>1</v>
      </c>
      <c r="K31" s="41">
        <f t="shared" si="0"/>
        <v>5</v>
      </c>
    </row>
    <row r="32" spans="1:11" ht="15">
      <c r="A32" s="28">
        <v>17</v>
      </c>
      <c r="B32" s="22" t="s">
        <v>74</v>
      </c>
      <c r="C32" s="13">
        <v>203</v>
      </c>
      <c r="D32" s="13">
        <v>1</v>
      </c>
      <c r="E32" s="13">
        <v>0</v>
      </c>
      <c r="F32" s="13">
        <v>1</v>
      </c>
      <c r="G32" s="13">
        <v>1</v>
      </c>
      <c r="H32" s="13">
        <v>1</v>
      </c>
      <c r="I32" s="13">
        <v>1</v>
      </c>
      <c r="J32" s="20">
        <v>1</v>
      </c>
      <c r="K32" s="41">
        <f t="shared" si="0"/>
        <v>6</v>
      </c>
    </row>
    <row r="33" spans="1:11" ht="15">
      <c r="A33" s="28">
        <v>18</v>
      </c>
      <c r="B33" s="22" t="s">
        <v>74</v>
      </c>
      <c r="C33" s="90">
        <v>204</v>
      </c>
      <c r="D33" s="13">
        <v>1</v>
      </c>
      <c r="E33" s="13">
        <v>1</v>
      </c>
      <c r="F33" s="13">
        <v>1</v>
      </c>
      <c r="G33" s="13">
        <v>1</v>
      </c>
      <c r="H33" s="13">
        <v>1</v>
      </c>
      <c r="I33" s="13">
        <v>1</v>
      </c>
      <c r="J33" s="20">
        <v>0</v>
      </c>
      <c r="K33" s="41">
        <f t="shared" si="0"/>
        <v>6</v>
      </c>
    </row>
    <row r="34" spans="1:11" ht="15">
      <c r="A34" s="28">
        <v>19</v>
      </c>
      <c r="B34" s="22" t="s">
        <v>74</v>
      </c>
      <c r="C34" s="13">
        <v>202</v>
      </c>
      <c r="D34" s="13">
        <v>0</v>
      </c>
      <c r="E34" s="13">
        <v>0</v>
      </c>
      <c r="F34" s="13">
        <v>0</v>
      </c>
      <c r="G34" s="13">
        <v>0</v>
      </c>
      <c r="H34" s="13">
        <v>1</v>
      </c>
      <c r="I34" s="13">
        <v>0</v>
      </c>
      <c r="J34" s="20">
        <v>0</v>
      </c>
      <c r="K34" s="41">
        <f t="shared" si="0"/>
        <v>1</v>
      </c>
    </row>
    <row r="35" spans="1:11" ht="15">
      <c r="A35" s="28">
        <v>20</v>
      </c>
      <c r="B35" s="22" t="s">
        <v>74</v>
      </c>
      <c r="C35" s="13">
        <v>201</v>
      </c>
      <c r="D35" s="13">
        <v>1</v>
      </c>
      <c r="E35" s="13">
        <v>1</v>
      </c>
      <c r="F35" s="13">
        <v>0</v>
      </c>
      <c r="G35" s="13">
        <v>1</v>
      </c>
      <c r="H35" s="13">
        <v>1</v>
      </c>
      <c r="I35" s="13">
        <v>1</v>
      </c>
      <c r="J35" s="20">
        <v>0</v>
      </c>
      <c r="K35" s="41">
        <f t="shared" si="0"/>
        <v>5</v>
      </c>
    </row>
    <row r="36" spans="1:11" ht="15">
      <c r="A36" s="28">
        <v>21</v>
      </c>
      <c r="B36" s="22" t="s">
        <v>74</v>
      </c>
      <c r="C36" s="13">
        <v>204</v>
      </c>
      <c r="D36" s="13" t="s">
        <v>71</v>
      </c>
      <c r="E36" s="13">
        <v>1</v>
      </c>
      <c r="F36" s="13" t="s">
        <v>71</v>
      </c>
      <c r="G36" s="13">
        <v>1</v>
      </c>
      <c r="H36" s="13">
        <v>0</v>
      </c>
      <c r="I36" s="13" t="s">
        <v>71</v>
      </c>
      <c r="J36" s="20">
        <v>0</v>
      </c>
      <c r="K36" s="41">
        <f t="shared" si="0"/>
        <v>2</v>
      </c>
    </row>
    <row r="37" spans="1:11" ht="15">
      <c r="A37" s="28">
        <v>22</v>
      </c>
      <c r="B37" s="22" t="s">
        <v>74</v>
      </c>
      <c r="C37" s="13">
        <v>204</v>
      </c>
      <c r="D37" s="13">
        <v>1</v>
      </c>
      <c r="E37" s="13">
        <v>1</v>
      </c>
      <c r="F37" s="13">
        <v>0</v>
      </c>
      <c r="G37" s="13">
        <v>1</v>
      </c>
      <c r="H37" s="13">
        <v>1</v>
      </c>
      <c r="I37" s="13">
        <v>0</v>
      </c>
      <c r="J37" s="20">
        <v>1</v>
      </c>
      <c r="K37" s="41">
        <f t="shared" si="0"/>
        <v>5</v>
      </c>
    </row>
    <row r="38" spans="1:11" ht="15">
      <c r="A38" s="28">
        <v>23</v>
      </c>
      <c r="B38" s="22" t="s">
        <v>74</v>
      </c>
      <c r="C38" s="13">
        <v>204</v>
      </c>
      <c r="D38" s="13">
        <v>1</v>
      </c>
      <c r="E38" s="13">
        <v>0</v>
      </c>
      <c r="F38" s="13">
        <v>0</v>
      </c>
      <c r="G38" s="13">
        <v>1</v>
      </c>
      <c r="H38" s="13">
        <v>0</v>
      </c>
      <c r="I38" s="13" t="s">
        <v>71</v>
      </c>
      <c r="J38" s="20">
        <v>1</v>
      </c>
      <c r="K38" s="41">
        <f t="shared" si="0"/>
        <v>3</v>
      </c>
    </row>
    <row r="39" spans="1:11" ht="15">
      <c r="A39" s="28">
        <v>24</v>
      </c>
      <c r="B39" s="23"/>
      <c r="C39" s="13"/>
      <c r="D39" s="13"/>
      <c r="E39" s="13"/>
      <c r="F39" s="13"/>
      <c r="G39" s="13"/>
      <c r="H39" s="13"/>
      <c r="I39" s="13"/>
      <c r="J39" s="20"/>
      <c r="K39" s="41">
        <f t="shared" si="0"/>
        <v>0</v>
      </c>
    </row>
    <row r="40" spans="1:11" ht="15">
      <c r="A40" s="28">
        <v>25</v>
      </c>
      <c r="B40" s="91"/>
      <c r="C40" s="13"/>
      <c r="D40" s="13"/>
      <c r="E40" s="13"/>
      <c r="F40" s="13"/>
      <c r="G40" s="13"/>
      <c r="H40" s="13"/>
      <c r="I40" s="13"/>
      <c r="J40" s="20"/>
      <c r="K40" s="41">
        <f t="shared" si="0"/>
        <v>0</v>
      </c>
    </row>
    <row r="41" spans="1:11" ht="15">
      <c r="A41" s="28">
        <v>26</v>
      </c>
      <c r="B41" s="91"/>
      <c r="C41" s="13"/>
      <c r="D41" s="13"/>
      <c r="E41" s="13"/>
      <c r="F41" s="13"/>
      <c r="G41" s="13"/>
      <c r="H41" s="13"/>
      <c r="I41" s="13"/>
      <c r="J41" s="20"/>
      <c r="K41" s="41">
        <f t="shared" si="0"/>
        <v>0</v>
      </c>
    </row>
    <row r="42" spans="1:11" ht="15">
      <c r="A42" s="28">
        <v>27</v>
      </c>
      <c r="B42" s="91"/>
      <c r="C42" s="13"/>
      <c r="D42" s="13"/>
      <c r="E42" s="13"/>
      <c r="F42" s="13"/>
      <c r="G42" s="13"/>
      <c r="H42" s="13"/>
      <c r="I42" s="13"/>
      <c r="J42" s="20"/>
      <c r="K42" s="41">
        <f t="shared" si="0"/>
        <v>0</v>
      </c>
    </row>
    <row r="43" spans="1:11" ht="15">
      <c r="A43" s="28">
        <v>28</v>
      </c>
      <c r="B43" s="23"/>
      <c r="C43" s="13"/>
      <c r="D43" s="13"/>
      <c r="E43" s="13"/>
      <c r="F43" s="13"/>
      <c r="G43" s="13"/>
      <c r="H43" s="13"/>
      <c r="I43" s="13"/>
      <c r="J43" s="20"/>
      <c r="K43" s="41">
        <f t="shared" si="0"/>
        <v>0</v>
      </c>
    </row>
    <row r="44" spans="1:11" ht="15">
      <c r="A44" s="28">
        <v>29</v>
      </c>
      <c r="B44" s="23"/>
      <c r="C44" s="13"/>
      <c r="D44" s="13"/>
      <c r="E44" s="13"/>
      <c r="F44" s="13"/>
      <c r="G44" s="13"/>
      <c r="H44" s="13"/>
      <c r="I44" s="13"/>
      <c r="J44" s="20"/>
      <c r="K44" s="41">
        <f t="shared" si="0"/>
        <v>0</v>
      </c>
    </row>
    <row r="45" spans="1:11" ht="15">
      <c r="A45" s="28">
        <v>30</v>
      </c>
      <c r="B45" s="23"/>
      <c r="C45" s="13"/>
      <c r="D45" s="13"/>
      <c r="E45" s="13"/>
      <c r="F45" s="13"/>
      <c r="G45" s="13"/>
      <c r="H45" s="13"/>
      <c r="I45" s="13"/>
      <c r="J45" s="20"/>
      <c r="K45" s="41">
        <f t="shared" si="0"/>
        <v>0</v>
      </c>
    </row>
    <row r="46" spans="1:11" ht="15">
      <c r="A46" s="28">
        <v>31</v>
      </c>
      <c r="B46" s="23"/>
      <c r="C46" s="13"/>
      <c r="D46" s="13"/>
      <c r="E46" s="13"/>
      <c r="F46" s="13"/>
      <c r="G46" s="13"/>
      <c r="H46" s="13"/>
      <c r="I46" s="13"/>
      <c r="J46" s="20"/>
      <c r="K46" s="41">
        <f t="shared" si="0"/>
        <v>0</v>
      </c>
    </row>
    <row r="47" spans="1:11" ht="15">
      <c r="A47" s="28">
        <v>32</v>
      </c>
      <c r="B47" s="23"/>
      <c r="C47" s="13"/>
      <c r="D47" s="13"/>
      <c r="E47" s="13"/>
      <c r="F47" s="13"/>
      <c r="G47" s="13"/>
      <c r="H47" s="13"/>
      <c r="I47" s="13"/>
      <c r="J47" s="20"/>
      <c r="K47" s="41">
        <f t="shared" si="0"/>
        <v>0</v>
      </c>
    </row>
    <row r="48" spans="1:11" ht="15">
      <c r="A48" s="28">
        <v>33</v>
      </c>
      <c r="B48" s="23"/>
      <c r="C48" s="13"/>
      <c r="D48" s="13"/>
      <c r="E48" s="13"/>
      <c r="F48" s="13"/>
      <c r="G48" s="13"/>
      <c r="H48" s="13"/>
      <c r="I48" s="13"/>
      <c r="J48" s="20"/>
      <c r="K48" s="41">
        <f t="shared" si="0"/>
        <v>0</v>
      </c>
    </row>
    <row r="49" spans="1:11" ht="15">
      <c r="A49" s="28">
        <v>34</v>
      </c>
      <c r="B49" s="23"/>
      <c r="C49" s="13"/>
      <c r="D49" s="13"/>
      <c r="E49" s="13"/>
      <c r="F49" s="13"/>
      <c r="G49" s="13"/>
      <c r="H49" s="13"/>
      <c r="I49" s="13"/>
      <c r="J49" s="20"/>
      <c r="K49" s="41">
        <f t="shared" si="0"/>
        <v>0</v>
      </c>
    </row>
    <row r="50" spans="1:11" ht="15.75" thickBot="1">
      <c r="A50" s="29">
        <v>35</v>
      </c>
      <c r="B50" s="24"/>
      <c r="C50" s="15"/>
      <c r="D50" s="15"/>
      <c r="E50" s="15"/>
      <c r="F50" s="15"/>
      <c r="G50" s="15"/>
      <c r="H50" s="15"/>
      <c r="I50" s="15"/>
      <c r="J50" s="21"/>
      <c r="K50" s="42">
        <f t="shared" si="0"/>
        <v>0</v>
      </c>
    </row>
    <row r="51" spans="1:11" ht="15">
      <c r="A51" s="98"/>
      <c r="B51" s="105" t="s">
        <v>15</v>
      </c>
      <c r="C51" s="105"/>
      <c r="D51" s="34">
        <f>COUNTIF(D16:D50,1)</f>
        <v>15</v>
      </c>
      <c r="E51" s="34">
        <f aca="true" t="shared" si="1" ref="E51:J51">COUNTIF(E16:E50,1)</f>
        <v>16</v>
      </c>
      <c r="F51" s="34">
        <f t="shared" si="1"/>
        <v>12</v>
      </c>
      <c r="G51" s="34">
        <f t="shared" si="1"/>
        <v>22</v>
      </c>
      <c r="H51" s="34">
        <f t="shared" si="1"/>
        <v>17</v>
      </c>
      <c r="I51" s="34">
        <f t="shared" si="1"/>
        <v>10</v>
      </c>
      <c r="J51" s="35">
        <f t="shared" si="1"/>
        <v>13</v>
      </c>
      <c r="K51" s="107"/>
    </row>
    <row r="52" spans="1:11" ht="15">
      <c r="A52" s="99"/>
      <c r="B52" s="106" t="s">
        <v>22</v>
      </c>
      <c r="C52" s="106"/>
      <c r="D52" s="36">
        <f>COUNTIF(D16:D50,0)</f>
        <v>7</v>
      </c>
      <c r="E52" s="36">
        <f aca="true" t="shared" si="2" ref="E52:J52">COUNTIF(E16:E50,0)</f>
        <v>7</v>
      </c>
      <c r="F52" s="36">
        <f t="shared" si="2"/>
        <v>9</v>
      </c>
      <c r="G52" s="36">
        <f t="shared" si="2"/>
        <v>1</v>
      </c>
      <c r="H52" s="36">
        <f t="shared" si="2"/>
        <v>6</v>
      </c>
      <c r="I52" s="36">
        <f t="shared" si="2"/>
        <v>9</v>
      </c>
      <c r="J52" s="37">
        <f t="shared" si="2"/>
        <v>10</v>
      </c>
      <c r="K52" s="107"/>
    </row>
    <row r="53" spans="1:11" ht="15">
      <c r="A53" s="99"/>
      <c r="B53" s="106" t="s">
        <v>23</v>
      </c>
      <c r="C53" s="106"/>
      <c r="D53" s="36">
        <f>COUNTIF(D16:D50,"Х")</f>
        <v>1</v>
      </c>
      <c r="E53" s="36">
        <f aca="true" t="shared" si="3" ref="E53:J53">COUNTIF(E16:E50,"Х")</f>
        <v>0</v>
      </c>
      <c r="F53" s="36">
        <f t="shared" si="3"/>
        <v>2</v>
      </c>
      <c r="G53" s="36">
        <f t="shared" si="3"/>
        <v>0</v>
      </c>
      <c r="H53" s="36">
        <f t="shared" si="3"/>
        <v>0</v>
      </c>
      <c r="I53" s="36">
        <f t="shared" si="3"/>
        <v>4</v>
      </c>
      <c r="J53" s="37">
        <f t="shared" si="3"/>
        <v>0</v>
      </c>
      <c r="K53" s="107"/>
    </row>
    <row r="54" spans="1:11" ht="15">
      <c r="A54" s="99"/>
      <c r="B54" s="102" t="s">
        <v>25</v>
      </c>
      <c r="C54" s="102"/>
      <c r="D54" s="38">
        <f>D51/$C$12*100</f>
        <v>65.21739130434783</v>
      </c>
      <c r="E54" s="38">
        <f aca="true" t="shared" si="4" ref="E54:J54">E51/$C$12*100</f>
        <v>69.56521739130434</v>
      </c>
      <c r="F54" s="38">
        <f t="shared" si="4"/>
        <v>52.17391304347826</v>
      </c>
      <c r="G54" s="38">
        <f t="shared" si="4"/>
        <v>95.65217391304348</v>
      </c>
      <c r="H54" s="38">
        <f t="shared" si="4"/>
        <v>73.91304347826086</v>
      </c>
      <c r="I54" s="38">
        <f t="shared" si="4"/>
        <v>43.47826086956522</v>
      </c>
      <c r="J54" s="39">
        <f t="shared" si="4"/>
        <v>56.52173913043478</v>
      </c>
      <c r="K54" s="107"/>
    </row>
    <row r="55" spans="1:11" ht="15">
      <c r="A55" s="100"/>
      <c r="B55" s="25" t="s">
        <v>26</v>
      </c>
      <c r="C55" s="26"/>
      <c r="D55" s="26"/>
      <c r="E55" s="26"/>
      <c r="F55" s="26"/>
      <c r="G55" s="26"/>
      <c r="H55" s="26"/>
      <c r="I55" s="26"/>
      <c r="J55" s="26"/>
      <c r="K55" s="30">
        <f>SUM(K16:K50)/C12</f>
        <v>4.565217391304348</v>
      </c>
    </row>
    <row r="56" spans="1:11" ht="15.75" thickBot="1">
      <c r="A56" s="101"/>
      <c r="B56" s="31" t="s">
        <v>27</v>
      </c>
      <c r="C56" s="32"/>
      <c r="D56" s="32"/>
      <c r="E56" s="32"/>
      <c r="F56" s="32"/>
      <c r="G56" s="32"/>
      <c r="H56" s="32"/>
      <c r="I56" s="32"/>
      <c r="J56" s="32"/>
      <c r="K56" s="33">
        <f>SUM(K16:K50)/(C12*7)</f>
        <v>0.6521739130434783</v>
      </c>
    </row>
  </sheetData>
  <sheetProtection/>
  <mergeCells count="35">
    <mergeCell ref="C14:C15"/>
    <mergeCell ref="A9:B9"/>
    <mergeCell ref="C8:K8"/>
    <mergeCell ref="A10:B10"/>
    <mergeCell ref="C9:K9"/>
    <mergeCell ref="A51:A54"/>
    <mergeCell ref="A55:A56"/>
    <mergeCell ref="B54:C54"/>
    <mergeCell ref="C10:K10"/>
    <mergeCell ref="A3:B3"/>
    <mergeCell ref="A4:B4"/>
    <mergeCell ref="C4:K4"/>
    <mergeCell ref="B51:C51"/>
    <mergeCell ref="B52:C52"/>
    <mergeCell ref="B53:C53"/>
    <mergeCell ref="K51:K54"/>
    <mergeCell ref="A5:B5"/>
    <mergeCell ref="A14:A15"/>
    <mergeCell ref="B14:B15"/>
    <mergeCell ref="D14:J14"/>
    <mergeCell ref="K14:K15"/>
    <mergeCell ref="A2:B2"/>
    <mergeCell ref="A1:K1"/>
    <mergeCell ref="A12:B12"/>
    <mergeCell ref="A8:B8"/>
    <mergeCell ref="A7:B7"/>
    <mergeCell ref="A6:B6"/>
    <mergeCell ref="A11:B11"/>
    <mergeCell ref="C11:K11"/>
    <mergeCell ref="C12:K12"/>
    <mergeCell ref="C2:K2"/>
    <mergeCell ref="C3:K3"/>
    <mergeCell ref="C5:K5"/>
    <mergeCell ref="C6:K6"/>
    <mergeCell ref="C7:K7"/>
  </mergeCells>
  <dataValidations count="3">
    <dataValidation type="list" allowBlank="1" showInputMessage="1" showErrorMessage="1" sqref="C2:K2">
      <formula1>"Амурский,Аяно-Майский,Верхнебуреинский,Вяземский,Комсомолький,им. Лазо,Нанайский,Николаевский,Охотский,им. П. Осипенко,Советско-Гаванский,Солнечный,Тугуро-Чумиканский,Ульчский,Хабаровский, Комсомольск-на-Амуре,г. Хабаровск,Краевое учреждение"</formula1>
    </dataValidation>
    <dataValidation type="list" allowBlank="1" showInputMessage="1" showErrorMessage="1" sqref="C5:K5">
      <formula1>"Основная школа,Средняя школа"</formula1>
    </dataValidation>
    <dataValidation type="list" allowBlank="1" showInputMessage="1" showErrorMessage="1" sqref="C6:K6">
      <formula1>"Школа-интернат,Общеобразовательная школа,Лицей,Гимназия,Школа с углубленным изучением отдельных предметов"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tabSelected="1" zoomScale="120" zoomScaleNormal="120" zoomScalePageLayoutView="0" workbookViewId="0" topLeftCell="C1">
      <selection activeCell="F16" sqref="F16"/>
    </sheetView>
  </sheetViews>
  <sheetFormatPr defaultColWidth="9.140625" defaultRowHeight="15"/>
  <cols>
    <col min="1" max="1" width="5.57421875" style="1" customWidth="1"/>
    <col min="2" max="2" width="33.7109375" style="2" customWidth="1"/>
    <col min="3" max="3" width="13.00390625" style="2" customWidth="1"/>
    <col min="4" max="4" width="13.8515625" style="2" customWidth="1"/>
    <col min="5" max="6" width="6.28125" style="1" customWidth="1"/>
    <col min="7" max="8" width="13.28125" style="1" customWidth="1"/>
    <col min="9" max="13" width="6.140625" style="0" customWidth="1"/>
    <col min="14" max="14" width="8.57421875" style="0" customWidth="1"/>
    <col min="15" max="15" width="9.28125" style="0" customWidth="1"/>
    <col min="16" max="16" width="10.00390625" style="0" customWidth="1"/>
    <col min="17" max="17" width="7.57421875" style="0" customWidth="1"/>
    <col min="18" max="18" width="33.7109375" style="0" customWidth="1"/>
    <col min="19" max="19" width="12.28125" style="0" customWidth="1"/>
    <col min="20" max="20" width="13.00390625" style="0" customWidth="1"/>
  </cols>
  <sheetData>
    <row r="1" spans="1:12" ht="18">
      <c r="A1" s="121" t="s">
        <v>72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7" ht="17.25" customHeight="1" thickBot="1">
      <c r="A2" s="11"/>
      <c r="B2" s="11"/>
      <c r="C2" s="11"/>
      <c r="D2" s="11"/>
      <c r="E2" s="11"/>
      <c r="F2" s="11"/>
      <c r="G2" s="11"/>
      <c r="H2" s="11"/>
      <c r="M2" s="122" t="s">
        <v>63</v>
      </c>
      <c r="N2" s="122"/>
      <c r="O2" s="122"/>
      <c r="P2" s="122"/>
      <c r="Q2" s="122"/>
    </row>
    <row r="3" spans="1:20" ht="15.75" thickBot="1">
      <c r="A3" s="119" t="s">
        <v>62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16" t="s">
        <v>61</v>
      </c>
      <c r="N3" s="117"/>
      <c r="O3" s="117"/>
      <c r="P3" s="117"/>
      <c r="Q3" s="117"/>
      <c r="R3" s="117"/>
      <c r="S3" s="117"/>
      <c r="T3" s="118"/>
    </row>
    <row r="4" spans="1:20" ht="44.25" customHeight="1">
      <c r="A4" s="137" t="s">
        <v>2</v>
      </c>
      <c r="B4" s="139" t="s">
        <v>0</v>
      </c>
      <c r="C4" s="139" t="s">
        <v>1</v>
      </c>
      <c r="D4" s="139" t="s">
        <v>28</v>
      </c>
      <c r="E4" s="143" t="s">
        <v>3</v>
      </c>
      <c r="F4" s="143" t="s">
        <v>4</v>
      </c>
      <c r="G4" s="139" t="s">
        <v>5</v>
      </c>
      <c r="H4" s="141" t="s">
        <v>6</v>
      </c>
      <c r="I4" s="132" t="s">
        <v>48</v>
      </c>
      <c r="J4" s="133"/>
      <c r="K4" s="133" t="s">
        <v>49</v>
      </c>
      <c r="L4" s="133"/>
      <c r="M4" s="134" t="s">
        <v>48</v>
      </c>
      <c r="N4" s="135"/>
      <c r="O4" s="135" t="s">
        <v>49</v>
      </c>
      <c r="P4" s="136"/>
      <c r="Q4" s="126" t="s">
        <v>52</v>
      </c>
      <c r="R4" s="128" t="s">
        <v>0</v>
      </c>
      <c r="S4" s="128" t="s">
        <v>1</v>
      </c>
      <c r="T4" s="130" t="s">
        <v>28</v>
      </c>
    </row>
    <row r="5" spans="1:20" ht="44.25" customHeight="1" thickBot="1">
      <c r="A5" s="138"/>
      <c r="B5" s="140"/>
      <c r="C5" s="140"/>
      <c r="D5" s="140"/>
      <c r="E5" s="144"/>
      <c r="F5" s="144"/>
      <c r="G5" s="140"/>
      <c r="H5" s="142"/>
      <c r="I5" s="86" t="s">
        <v>50</v>
      </c>
      <c r="J5" s="87" t="s">
        <v>51</v>
      </c>
      <c r="K5" s="87" t="s">
        <v>50</v>
      </c>
      <c r="L5" s="87" t="s">
        <v>51</v>
      </c>
      <c r="M5" s="68" t="s">
        <v>50</v>
      </c>
      <c r="N5" s="53" t="s">
        <v>51</v>
      </c>
      <c r="O5" s="53" t="s">
        <v>50</v>
      </c>
      <c r="P5" s="69" t="s">
        <v>51</v>
      </c>
      <c r="Q5" s="127"/>
      <c r="R5" s="129"/>
      <c r="S5" s="129"/>
      <c r="T5" s="131"/>
    </row>
    <row r="6" spans="1:20" s="3" customFormat="1" ht="40.5" customHeight="1">
      <c r="A6" s="54">
        <v>1</v>
      </c>
      <c r="B6" s="50" t="s">
        <v>7</v>
      </c>
      <c r="C6" s="50" t="s">
        <v>36</v>
      </c>
      <c r="D6" s="50" t="s">
        <v>37</v>
      </c>
      <c r="E6" s="49" t="s">
        <v>9</v>
      </c>
      <c r="F6" s="49">
        <v>1</v>
      </c>
      <c r="G6" s="49">
        <v>10</v>
      </c>
      <c r="H6" s="64">
        <v>3</v>
      </c>
      <c r="I6" s="73">
        <f>ВЕДОМОСТЬ!$D51</f>
        <v>15</v>
      </c>
      <c r="J6" s="81">
        <f>I6/ВЕДОМОСТЬ!$C$12*100</f>
        <v>65.21739130434783</v>
      </c>
      <c r="K6" s="74">
        <f>ВЕДОМОСТЬ!D52</f>
        <v>7</v>
      </c>
      <c r="L6" s="81">
        <f>K6/ВЕДОМОСТЬ!$C$12*100</f>
        <v>30.434782608695656</v>
      </c>
      <c r="M6" s="70">
        <v>22</v>
      </c>
      <c r="N6" s="84">
        <f>M6/$Q$13*100</f>
        <v>88</v>
      </c>
      <c r="O6" s="51">
        <v>3</v>
      </c>
      <c r="P6" s="85">
        <f>O6/$Q$13*100</f>
        <v>12</v>
      </c>
      <c r="Q6" s="65" t="s">
        <v>53</v>
      </c>
      <c r="R6" s="52" t="s">
        <v>7</v>
      </c>
      <c r="S6" s="52" t="s">
        <v>36</v>
      </c>
      <c r="T6" s="55" t="s">
        <v>37</v>
      </c>
    </row>
    <row r="7" spans="1:20" s="3" customFormat="1" ht="30" customHeight="1">
      <c r="A7" s="56">
        <v>2</v>
      </c>
      <c r="B7" s="5" t="s">
        <v>8</v>
      </c>
      <c r="C7" s="5" t="s">
        <v>38</v>
      </c>
      <c r="D7" s="5" t="s">
        <v>39</v>
      </c>
      <c r="E7" s="4" t="s">
        <v>9</v>
      </c>
      <c r="F7" s="4">
        <v>1</v>
      </c>
      <c r="G7" s="4">
        <v>10</v>
      </c>
      <c r="H7" s="64">
        <v>3</v>
      </c>
      <c r="I7" s="54">
        <f>ВЕДОМОСТЬ!E51</f>
        <v>16</v>
      </c>
      <c r="J7" s="82">
        <f>I7/ВЕДОМОСТЬ!$C$12*100</f>
        <v>69.56521739130434</v>
      </c>
      <c r="K7" s="49">
        <f>ВЕДОМОСТЬ!E52</f>
        <v>7</v>
      </c>
      <c r="L7" s="82">
        <f>K7/ВЕДОМОСТЬ!$C$12*100</f>
        <v>30.434782608695656</v>
      </c>
      <c r="M7" s="71">
        <v>23</v>
      </c>
      <c r="N7" s="84">
        <f aca="true" t="shared" si="0" ref="N7:N12">M7/$Q$13*100</f>
        <v>92</v>
      </c>
      <c r="O7" s="45">
        <v>2</v>
      </c>
      <c r="P7" s="85">
        <f aca="true" t="shared" si="1" ref="P7:P12">O7/$Q$13*100</f>
        <v>8</v>
      </c>
      <c r="Q7" s="66" t="s">
        <v>54</v>
      </c>
      <c r="R7" s="46" t="s">
        <v>8</v>
      </c>
      <c r="S7" s="46" t="s">
        <v>38</v>
      </c>
      <c r="T7" s="57" t="s">
        <v>39</v>
      </c>
    </row>
    <row r="8" spans="1:20" s="3" customFormat="1" ht="30" customHeight="1">
      <c r="A8" s="56">
        <v>3</v>
      </c>
      <c r="B8" s="5" t="s">
        <v>10</v>
      </c>
      <c r="C8" s="43" t="s">
        <v>40</v>
      </c>
      <c r="D8" s="5" t="s">
        <v>41</v>
      </c>
      <c r="E8" s="4" t="s">
        <v>9</v>
      </c>
      <c r="F8" s="4">
        <v>1</v>
      </c>
      <c r="G8" s="4">
        <v>10</v>
      </c>
      <c r="H8" s="64">
        <v>3</v>
      </c>
      <c r="I8" s="54">
        <f>ВЕДОМОСТЬ!F51</f>
        <v>12</v>
      </c>
      <c r="J8" s="82">
        <f>I8/ВЕДОМОСТЬ!$C$12*100</f>
        <v>52.17391304347826</v>
      </c>
      <c r="K8" s="49">
        <f>ВЕДОМОСТЬ!F52</f>
        <v>9</v>
      </c>
      <c r="L8" s="82">
        <f>K8/ВЕДОМОСТЬ!$C$12*100</f>
        <v>39.130434782608695</v>
      </c>
      <c r="M8" s="71">
        <v>23</v>
      </c>
      <c r="N8" s="84">
        <f t="shared" si="0"/>
        <v>92</v>
      </c>
      <c r="O8" s="45">
        <v>1</v>
      </c>
      <c r="P8" s="85">
        <f t="shared" si="1"/>
        <v>4</v>
      </c>
      <c r="Q8" s="66" t="s">
        <v>55</v>
      </c>
      <c r="R8" s="46" t="s">
        <v>10</v>
      </c>
      <c r="S8" s="47" t="s">
        <v>40</v>
      </c>
      <c r="T8" s="57" t="s">
        <v>60</v>
      </c>
    </row>
    <row r="9" spans="1:20" s="3" customFormat="1" ht="40.5" customHeight="1">
      <c r="A9" s="56">
        <v>4</v>
      </c>
      <c r="B9" s="5" t="s">
        <v>7</v>
      </c>
      <c r="C9" s="44" t="s">
        <v>42</v>
      </c>
      <c r="D9" s="5" t="s">
        <v>43</v>
      </c>
      <c r="E9" s="4" t="s">
        <v>9</v>
      </c>
      <c r="F9" s="4">
        <v>1</v>
      </c>
      <c r="G9" s="4">
        <v>15</v>
      </c>
      <c r="H9" s="64">
        <v>6</v>
      </c>
      <c r="I9" s="54">
        <f>ВЕДОМОСТЬ!G51</f>
        <v>22</v>
      </c>
      <c r="J9" s="82">
        <f>I9/ВЕДОМОСТЬ!$C$12*100</f>
        <v>95.65217391304348</v>
      </c>
      <c r="K9" s="49">
        <f>ВЕДОМОСТЬ!G52</f>
        <v>1</v>
      </c>
      <c r="L9" s="82">
        <f>K9/ВЕДОМОСТЬ!$C$12*100</f>
        <v>4.3478260869565215</v>
      </c>
      <c r="M9" s="71">
        <v>22</v>
      </c>
      <c r="N9" s="84">
        <f t="shared" si="0"/>
        <v>88</v>
      </c>
      <c r="O9" s="45">
        <v>3</v>
      </c>
      <c r="P9" s="85">
        <f t="shared" si="1"/>
        <v>12</v>
      </c>
      <c r="Q9" s="66" t="s">
        <v>56</v>
      </c>
      <c r="R9" s="46" t="s">
        <v>7</v>
      </c>
      <c r="S9" s="48" t="s">
        <v>42</v>
      </c>
      <c r="T9" s="57" t="s">
        <v>43</v>
      </c>
    </row>
    <row r="10" spans="1:20" s="3" customFormat="1" ht="40.5" customHeight="1">
      <c r="A10" s="56">
        <v>5</v>
      </c>
      <c r="B10" s="5" t="s">
        <v>11</v>
      </c>
      <c r="C10" s="5" t="s">
        <v>44</v>
      </c>
      <c r="D10" s="5" t="s">
        <v>45</v>
      </c>
      <c r="E10" s="4" t="s">
        <v>9</v>
      </c>
      <c r="F10" s="4">
        <v>1</v>
      </c>
      <c r="G10" s="4">
        <v>15</v>
      </c>
      <c r="H10" s="64">
        <v>10</v>
      </c>
      <c r="I10" s="54">
        <f>ВЕДОМОСТЬ!H51</f>
        <v>17</v>
      </c>
      <c r="J10" s="82">
        <f>I10/ВЕДОМОСТЬ!$C$12*100</f>
        <v>73.91304347826086</v>
      </c>
      <c r="K10" s="49">
        <f>ВЕДОМОСТЬ!H52</f>
        <v>6</v>
      </c>
      <c r="L10" s="82">
        <f>K10/ВЕДОМОСТЬ!$C$12*100</f>
        <v>26.08695652173913</v>
      </c>
      <c r="M10" s="71">
        <v>22</v>
      </c>
      <c r="N10" s="84">
        <f t="shared" si="0"/>
        <v>88</v>
      </c>
      <c r="O10" s="45">
        <v>3</v>
      </c>
      <c r="P10" s="85">
        <f t="shared" si="1"/>
        <v>12</v>
      </c>
      <c r="Q10" s="66" t="s">
        <v>57</v>
      </c>
      <c r="R10" s="46" t="s">
        <v>11</v>
      </c>
      <c r="S10" s="46" t="s">
        <v>44</v>
      </c>
      <c r="T10" s="57" t="s">
        <v>45</v>
      </c>
    </row>
    <row r="11" spans="1:20" s="3" customFormat="1" ht="30" customHeight="1">
      <c r="A11" s="56">
        <v>6</v>
      </c>
      <c r="B11" s="5" t="s">
        <v>12</v>
      </c>
      <c r="C11" s="44" t="s">
        <v>46</v>
      </c>
      <c r="D11" s="5" t="s">
        <v>45</v>
      </c>
      <c r="E11" s="4" t="s">
        <v>9</v>
      </c>
      <c r="F11" s="4">
        <v>1</v>
      </c>
      <c r="G11" s="4">
        <v>15</v>
      </c>
      <c r="H11" s="64">
        <v>10</v>
      </c>
      <c r="I11" s="54">
        <f>ВЕДОМОСТЬ!I51</f>
        <v>10</v>
      </c>
      <c r="J11" s="82">
        <f>I11/ВЕДОМОСТЬ!$C$12*100</f>
        <v>43.47826086956522</v>
      </c>
      <c r="K11" s="49">
        <f>ВЕДОМОСТЬ!I52</f>
        <v>9</v>
      </c>
      <c r="L11" s="82">
        <f>K11/ВЕДОМОСТЬ!$C$12*100</f>
        <v>39.130434782608695</v>
      </c>
      <c r="M11" s="71">
        <v>16</v>
      </c>
      <c r="N11" s="84">
        <f t="shared" si="0"/>
        <v>64</v>
      </c>
      <c r="O11" s="45">
        <v>7</v>
      </c>
      <c r="P11" s="85">
        <f t="shared" si="1"/>
        <v>28.000000000000004</v>
      </c>
      <c r="Q11" s="66" t="s">
        <v>58</v>
      </c>
      <c r="R11" s="46" t="s">
        <v>12</v>
      </c>
      <c r="S11" s="48" t="s">
        <v>46</v>
      </c>
      <c r="T11" s="57" t="s">
        <v>45</v>
      </c>
    </row>
    <row r="12" spans="1:20" s="3" customFormat="1" ht="30" customHeight="1" thickBot="1">
      <c r="A12" s="58">
        <v>7</v>
      </c>
      <c r="B12" s="59" t="s">
        <v>10</v>
      </c>
      <c r="C12" s="59" t="s">
        <v>47</v>
      </c>
      <c r="D12" s="59" t="s">
        <v>41</v>
      </c>
      <c r="E12" s="60" t="s">
        <v>9</v>
      </c>
      <c r="F12" s="60">
        <v>1</v>
      </c>
      <c r="G12" s="60">
        <v>15</v>
      </c>
      <c r="H12" s="77">
        <v>10</v>
      </c>
      <c r="I12" s="75">
        <f>ВЕДОМОСТЬ!J51</f>
        <v>13</v>
      </c>
      <c r="J12" s="83">
        <f>I12/ВЕДОМОСТЬ!$C$12*100</f>
        <v>56.52173913043478</v>
      </c>
      <c r="K12" s="76">
        <f>ВЕДОМОСТЬ!J52</f>
        <v>10</v>
      </c>
      <c r="L12" s="83">
        <f>K12/ВЕДОМОСТЬ!$C$12*100</f>
        <v>43.47826086956522</v>
      </c>
      <c r="M12" s="72">
        <v>21</v>
      </c>
      <c r="N12" s="88">
        <f t="shared" si="0"/>
        <v>84</v>
      </c>
      <c r="O12" s="61">
        <v>2</v>
      </c>
      <c r="P12" s="89">
        <f t="shared" si="1"/>
        <v>8</v>
      </c>
      <c r="Q12" s="67" t="s">
        <v>59</v>
      </c>
      <c r="R12" s="62" t="s">
        <v>10</v>
      </c>
      <c r="S12" s="62" t="s">
        <v>47</v>
      </c>
      <c r="T12" s="63" t="s">
        <v>41</v>
      </c>
    </row>
    <row r="13" spans="1:17" ht="27.75" customHeight="1" thickBot="1">
      <c r="A13" s="119" t="s">
        <v>30</v>
      </c>
      <c r="B13" s="120"/>
      <c r="C13" s="120"/>
      <c r="D13" s="120"/>
      <c r="E13" s="120"/>
      <c r="F13" s="120"/>
      <c r="G13" s="79">
        <f>SUM(G6:G12)</f>
        <v>90</v>
      </c>
      <c r="H13" s="80">
        <f>SUM(H6:H12)</f>
        <v>45</v>
      </c>
      <c r="M13" s="123" t="s">
        <v>64</v>
      </c>
      <c r="N13" s="124"/>
      <c r="O13" s="124"/>
      <c r="P13" s="125"/>
      <c r="Q13" s="78">
        <v>25</v>
      </c>
    </row>
    <row r="15" spans="2:4" ht="15">
      <c r="B15" s="115" t="s">
        <v>73</v>
      </c>
      <c r="C15" s="115"/>
      <c r="D15" s="115"/>
    </row>
    <row r="16" spans="2:4" ht="15">
      <c r="B16" s="115"/>
      <c r="C16" s="115"/>
      <c r="D16" s="115"/>
    </row>
  </sheetData>
  <sheetProtection/>
  <mergeCells count="23">
    <mergeCell ref="B4:B5"/>
    <mergeCell ref="H4:H5"/>
    <mergeCell ref="C4:C5"/>
    <mergeCell ref="D4:D5"/>
    <mergeCell ref="E4:E5"/>
    <mergeCell ref="F4:F5"/>
    <mergeCell ref="G4:G5"/>
    <mergeCell ref="B15:D16"/>
    <mergeCell ref="M3:T3"/>
    <mergeCell ref="A3:L3"/>
    <mergeCell ref="A1:L1"/>
    <mergeCell ref="M2:Q2"/>
    <mergeCell ref="M13:P13"/>
    <mergeCell ref="A13:F13"/>
    <mergeCell ref="Q4:Q5"/>
    <mergeCell ref="R4:R5"/>
    <mergeCell ref="S4:S5"/>
    <mergeCell ref="T4:T5"/>
    <mergeCell ref="I4:J4"/>
    <mergeCell ref="K4:L4"/>
    <mergeCell ref="M4:N4"/>
    <mergeCell ref="O4:P4"/>
    <mergeCell ref="A4:A5"/>
  </mergeCells>
  <printOptions/>
  <pageMargins left="0.25" right="0.25" top="0.75" bottom="0.75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РЦОКО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Мендель</dc:creator>
  <cp:keywords/>
  <dc:description/>
  <cp:lastModifiedBy>Учитель</cp:lastModifiedBy>
  <cp:lastPrinted>2013-06-24T23:06:27Z</cp:lastPrinted>
  <dcterms:created xsi:type="dcterms:W3CDTF">2012-10-29T04:58:11Z</dcterms:created>
  <dcterms:modified xsi:type="dcterms:W3CDTF">2014-03-27T03:57:07Z</dcterms:modified>
  <cp:category/>
  <cp:version/>
  <cp:contentType/>
  <cp:contentStatus/>
</cp:coreProperties>
</file>